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7_2" sheetId="1" r:id="rId1"/>
  </sheets>
  <definedNames>
    <definedName name="Z7_2">#REF!</definedName>
    <definedName name="_xlnm.Print_Area" localSheetId="0">'7_2'!$A$1:$P$40</definedName>
  </definedNames>
  <calcPr fullCalcOnLoad="1"/>
</workbook>
</file>

<file path=xl/sharedStrings.xml><?xml version="1.0" encoding="utf-8"?>
<sst xmlns="http://schemas.openxmlformats.org/spreadsheetml/2006/main" count="59" uniqueCount="45">
  <si>
    <t>Таблиця 7.2</t>
  </si>
  <si>
    <t>Результати перегляду апеляційними судами</t>
  </si>
  <si>
    <t>ухвал (постанов) місцевих судів у кримінальних справах</t>
  </si>
  <si>
    <t>№ з/п</t>
  </si>
  <si>
    <t>Область
(регіон)</t>
  </si>
  <si>
    <t>Усього осіб, щодо яких винесено ухвал (постанов), крім окремих ухвал</t>
  </si>
  <si>
    <t>Кількість осіб, щодо яких ухвали (постанови), крім окремих ухвал</t>
  </si>
  <si>
    <t xml:space="preserve">скасовано </t>
  </si>
  <si>
    <t>% питома вага*</t>
  </si>
  <si>
    <t>змінено</t>
  </si>
  <si>
    <t xml:space="preserve">усього скасовано, змінено 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</si>
  <si>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</si>
  <si>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</si>
  <si>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</si>
  <si>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</si>
  <si>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</si>
  <si>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</si>
  <si>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</si>
  <si>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</si>
  <si>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</si>
  <si>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</si>
  <si>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</si>
  <si>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</si>
  <si>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</si>
  <si>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</si>
  <si>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</si>
  <si>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</si>
  <si>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</si>
  <si>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</si>
  <si>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</si>
  <si>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</si>
  <si>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</si>
  <si>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</si>
  <si>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</si>
  <si>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</si>
  <si>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</si>
  <si>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</si>
  <si>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</si>
  <si>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</si>
  <si>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</si>
  <si>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</si>
  <si>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        * % – від кількості осіб, щодо яких винесено постанови (ухвали), окрім окремих ухвал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</si>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</sst>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33" borderId="10" xfId="52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34" borderId="10" xfId="52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3" fontId="3" fillId="34" borderId="10" xfId="0" applyNumberFormat="1" applyFont="1" applyFill="1" applyBorder="1" applyAlignment="1" applyProtection="1">
      <alignment vertical="center" wrapText="1"/>
      <protection locked="0"/>
    </xf>
    <xf numFmtId="3" fontId="1" fillId="0" borderId="10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3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3.875" style="4" customWidth="1"/>
    <col min="2" max="2" width="24.125" style="4" customWidth="1"/>
    <col min="3" max="3" width="8.375" style="4" customWidth="1"/>
    <col min="4" max="4" width="8.625" style="4" customWidth="1"/>
    <col min="5" max="6" width="7.875" style="4" customWidth="1"/>
    <col min="7" max="7" width="8.25390625" style="4" customWidth="1"/>
    <col min="8" max="8" width="8.625" style="4" customWidth="1"/>
    <col min="9" max="9" width="8.375" style="4" customWidth="1"/>
    <col min="10" max="10" width="8.25390625" style="4" customWidth="1"/>
    <col min="11" max="11" width="8.125" style="4" customWidth="1"/>
    <col min="12" max="12" width="8.25390625" style="4" customWidth="1"/>
    <col min="13" max="14" width="8.00390625" style="4" customWidth="1"/>
    <col min="15" max="15" width="7.75390625" style="4" customWidth="1"/>
    <col min="16" max="16" width="8.25390625" style="4" customWidth="1"/>
    <col min="17" max="22" width="4.625" style="4" customWidth="1"/>
    <col min="23" max="16384" width="9.125" style="4" customWidth="1"/>
  </cols>
  <sheetData>
    <row r="1" ht="12.75">
      <c r="O1" s="4" t="s">
        <v>0</v>
      </c>
    </row>
    <row r="2" spans="1:16" ht="13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2.7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21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4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25.5" customHeight="1">
      <c r="A6" s="26" t="s">
        <v>3</v>
      </c>
      <c r="B6" s="27" t="s">
        <v>4</v>
      </c>
      <c r="C6" s="28" t="s">
        <v>5</v>
      </c>
      <c r="D6" s="28"/>
      <c r="E6" s="29" t="s">
        <v>6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24.75" customHeight="1">
      <c r="A7" s="26"/>
      <c r="B7" s="27"/>
      <c r="C7" s="28"/>
      <c r="D7" s="28"/>
      <c r="E7" s="24" t="s">
        <v>7</v>
      </c>
      <c r="F7" s="24"/>
      <c r="G7" s="23" t="s">
        <v>8</v>
      </c>
      <c r="H7" s="23"/>
      <c r="I7" s="24" t="s">
        <v>9</v>
      </c>
      <c r="J7" s="24"/>
      <c r="K7" s="23" t="s">
        <v>8</v>
      </c>
      <c r="L7" s="23"/>
      <c r="M7" s="24" t="s">
        <v>10</v>
      </c>
      <c r="N7" s="24"/>
      <c r="O7" s="23" t="s">
        <v>8</v>
      </c>
      <c r="P7" s="23"/>
    </row>
    <row r="8" spans="1:16" ht="36.75" customHeight="1">
      <c r="A8" s="26"/>
      <c r="B8" s="27"/>
      <c r="C8" s="1" t="s">
        <v>43</v>
      </c>
      <c r="D8" s="1" t="s">
        <v>44</v>
      </c>
      <c r="E8" s="1" t="s">
        <v>43</v>
      </c>
      <c r="F8" s="1" t="s">
        <v>44</v>
      </c>
      <c r="G8" s="11" t="s">
        <v>43</v>
      </c>
      <c r="H8" s="11" t="s">
        <v>44</v>
      </c>
      <c r="I8" s="1" t="s">
        <v>43</v>
      </c>
      <c r="J8" s="1" t="s">
        <v>44</v>
      </c>
      <c r="K8" s="11" t="s">
        <v>43</v>
      </c>
      <c r="L8" s="11" t="s">
        <v>44</v>
      </c>
      <c r="M8" s="1" t="s">
        <v>43</v>
      </c>
      <c r="N8" s="1" t="s">
        <v>44</v>
      </c>
      <c r="O8" s="11" t="s">
        <v>43</v>
      </c>
      <c r="P8" s="11" t="s">
        <v>44</v>
      </c>
    </row>
    <row r="9" spans="1:16" ht="12" customHeight="1">
      <c r="A9" s="8" t="s">
        <v>11</v>
      </c>
      <c r="B9" s="8" t="s">
        <v>12</v>
      </c>
      <c r="C9" s="3">
        <v>1</v>
      </c>
      <c r="D9" s="3">
        <v>2</v>
      </c>
      <c r="E9" s="3">
        <v>3</v>
      </c>
      <c r="F9" s="3">
        <v>4</v>
      </c>
      <c r="G9" s="12">
        <v>5</v>
      </c>
      <c r="H9" s="12">
        <v>6</v>
      </c>
      <c r="I9" s="3">
        <v>7</v>
      </c>
      <c r="J9" s="3">
        <v>8</v>
      </c>
      <c r="K9" s="12">
        <v>9</v>
      </c>
      <c r="L9" s="12">
        <v>10</v>
      </c>
      <c r="M9" s="3">
        <v>11</v>
      </c>
      <c r="N9" s="3">
        <v>12</v>
      </c>
      <c r="O9" s="12">
        <v>13</v>
      </c>
      <c r="P9" s="12">
        <v>14</v>
      </c>
    </row>
    <row r="10" spans="1:27" ht="12" customHeight="1">
      <c r="A10" s="9">
        <v>1</v>
      </c>
      <c r="B10" s="2" t="s">
        <v>13</v>
      </c>
      <c r="C10" s="14"/>
      <c r="D10" s="14"/>
      <c r="E10" s="14"/>
      <c r="F10" s="14"/>
      <c r="G10" s="18"/>
      <c r="H10" s="19"/>
      <c r="I10" s="14"/>
      <c r="J10" s="14"/>
      <c r="K10" s="19"/>
      <c r="L10" s="19"/>
      <c r="M10" s="17">
        <f aca="true" t="shared" si="0" ref="M10:M35">E10+I10</f>
        <v>0</v>
      </c>
      <c r="N10" s="17">
        <f aca="true" t="shared" si="1" ref="N10:N35">F10+J10</f>
        <v>0</v>
      </c>
      <c r="O10" s="19"/>
      <c r="P10" s="19"/>
      <c r="Q10" s="10">
        <f>IF(C10=0,0,SUM(E10*100/C10))</f>
        <v>0</v>
      </c>
      <c r="R10" s="10">
        <f>IF(D10=0,0,SUM(F10*100/D10))</f>
        <v>0</v>
      </c>
      <c r="S10" s="10">
        <f>IF(C10=0,0,SUM(I10*100/C10))</f>
        <v>0</v>
      </c>
      <c r="T10" s="10">
        <f>IF(D10=0,0,SUM(J10*100/D10))</f>
        <v>0</v>
      </c>
      <c r="U10" s="10">
        <f>IF(C10=0,0,SUM(M10*100/C10))</f>
        <v>0</v>
      </c>
      <c r="V10" s="10">
        <f>IF(D10=0,0,SUM(N10*100/D10))</f>
        <v>0</v>
      </c>
      <c r="W10" s="10"/>
      <c r="X10" s="10"/>
      <c r="Y10" s="10"/>
      <c r="Z10" s="10"/>
      <c r="AA10" s="10"/>
    </row>
    <row r="11" spans="1:27" ht="12" customHeight="1">
      <c r="A11" s="9">
        <v>2</v>
      </c>
      <c r="B11" s="2" t="s">
        <v>14</v>
      </c>
      <c r="C11" s="15">
        <v>15027</v>
      </c>
      <c r="D11" s="15">
        <v>13744</v>
      </c>
      <c r="E11" s="15">
        <v>157</v>
      </c>
      <c r="F11" s="15">
        <v>113</v>
      </c>
      <c r="G11" s="18">
        <f aca="true" t="shared" si="2" ref="G11:G35">IF(C11=0,0,ROUND(SUM(E11*100/C11),2))</f>
        <v>1.04</v>
      </c>
      <c r="H11" s="19">
        <f aca="true" t="shared" si="3" ref="H11:H35">IF(D11=0,IF(F11=0,0,100),R11)</f>
        <v>0.8221769499417928</v>
      </c>
      <c r="I11" s="15">
        <v>21</v>
      </c>
      <c r="J11" s="15">
        <v>14</v>
      </c>
      <c r="K11" s="19">
        <f aca="true" t="shared" si="4" ref="K11:K35">IF(C11=0,0,I11/C11*100)</f>
        <v>0.13974845278498702</v>
      </c>
      <c r="L11" s="19">
        <f aca="true" t="shared" si="5" ref="L11:L35">IF(D11=0,IF(J11=0,0,100),T11)</f>
        <v>0.10186263096623982</v>
      </c>
      <c r="M11" s="17">
        <f t="shared" si="0"/>
        <v>178</v>
      </c>
      <c r="N11" s="17">
        <f t="shared" si="1"/>
        <v>127</v>
      </c>
      <c r="O11" s="19">
        <f aca="true" t="shared" si="6" ref="O11:O35">IF(C11=0,0,M11/C11*100)</f>
        <v>1.1845345045584614</v>
      </c>
      <c r="P11" s="19">
        <f aca="true" t="shared" si="7" ref="P11:P35">IF(D11=0,IF(N11=0,0,100),V11)</f>
        <v>0.9240395809080326</v>
      </c>
      <c r="Q11" s="10">
        <f aca="true" t="shared" si="8" ref="Q11:R37">IF(C11=0,0,SUM(E11*100/C11))</f>
        <v>1.0447860517734744</v>
      </c>
      <c r="R11" s="10">
        <f t="shared" si="8"/>
        <v>0.8221769499417928</v>
      </c>
      <c r="S11" s="10">
        <f aca="true" t="shared" si="9" ref="S11:T37">IF(C11=0,0,SUM(I11*100/C11))</f>
        <v>0.13974845278498702</v>
      </c>
      <c r="T11" s="10">
        <f t="shared" si="9"/>
        <v>0.10186263096623982</v>
      </c>
      <c r="U11" s="10">
        <f aca="true" t="shared" si="10" ref="U11:V37">IF(C11=0,0,SUM(M11*100/C11))</f>
        <v>1.1845345045584614</v>
      </c>
      <c r="V11" s="10">
        <f t="shared" si="10"/>
        <v>0.9240395809080326</v>
      </c>
      <c r="W11" s="10"/>
      <c r="X11" s="10"/>
      <c r="Y11" s="10"/>
      <c r="Z11" s="10"/>
      <c r="AA11" s="10"/>
    </row>
    <row r="12" spans="1:27" ht="12" customHeight="1">
      <c r="A12" s="9">
        <v>3</v>
      </c>
      <c r="B12" s="2" t="s">
        <v>15</v>
      </c>
      <c r="C12" s="15">
        <v>7703</v>
      </c>
      <c r="D12" s="15">
        <v>9077</v>
      </c>
      <c r="E12" s="15">
        <v>26</v>
      </c>
      <c r="F12" s="15">
        <v>26</v>
      </c>
      <c r="G12" s="18">
        <f t="shared" si="2"/>
        <v>0.34</v>
      </c>
      <c r="H12" s="19">
        <f t="shared" si="3"/>
        <v>0.28643825052330063</v>
      </c>
      <c r="I12" s="15">
        <v>60</v>
      </c>
      <c r="J12" s="15">
        <v>1</v>
      </c>
      <c r="K12" s="19">
        <f t="shared" si="4"/>
        <v>0.7789173049461249</v>
      </c>
      <c r="L12" s="19">
        <f t="shared" si="5"/>
        <v>0.011016855789357717</v>
      </c>
      <c r="M12" s="17">
        <f t="shared" si="0"/>
        <v>86</v>
      </c>
      <c r="N12" s="17">
        <f t="shared" si="1"/>
        <v>27</v>
      </c>
      <c r="O12" s="19">
        <f t="shared" si="6"/>
        <v>1.1164481370894457</v>
      </c>
      <c r="P12" s="19">
        <f t="shared" si="7"/>
        <v>0.29745510631265837</v>
      </c>
      <c r="Q12" s="10">
        <f t="shared" si="8"/>
        <v>0.3375308321433208</v>
      </c>
      <c r="R12" s="10">
        <f t="shared" si="8"/>
        <v>0.28643825052330063</v>
      </c>
      <c r="S12" s="10">
        <f t="shared" si="9"/>
        <v>0.7789173049461249</v>
      </c>
      <c r="T12" s="10">
        <f t="shared" si="9"/>
        <v>0.011016855789357717</v>
      </c>
      <c r="U12" s="10">
        <f t="shared" si="10"/>
        <v>1.1164481370894457</v>
      </c>
      <c r="V12" s="10">
        <f t="shared" si="10"/>
        <v>0.29745510631265837</v>
      </c>
      <c r="W12" s="10"/>
      <c r="X12" s="10"/>
      <c r="Y12" s="10"/>
      <c r="Z12" s="10"/>
      <c r="AA12" s="10"/>
    </row>
    <row r="13" spans="1:27" ht="12" customHeight="1">
      <c r="A13" s="9">
        <v>4</v>
      </c>
      <c r="B13" s="2" t="s">
        <v>16</v>
      </c>
      <c r="C13" s="15">
        <v>44870</v>
      </c>
      <c r="D13" s="15">
        <v>36155</v>
      </c>
      <c r="E13" s="15">
        <v>240</v>
      </c>
      <c r="F13" s="15">
        <v>247</v>
      </c>
      <c r="G13" s="18">
        <f t="shared" si="2"/>
        <v>0.53</v>
      </c>
      <c r="H13" s="19">
        <f t="shared" si="3"/>
        <v>0.6831696860738488</v>
      </c>
      <c r="I13" s="15">
        <v>24</v>
      </c>
      <c r="J13" s="15">
        <v>4</v>
      </c>
      <c r="K13" s="19">
        <f t="shared" si="4"/>
        <v>0.05348785379986628</v>
      </c>
      <c r="L13" s="19">
        <f t="shared" si="5"/>
        <v>0.011063476697552206</v>
      </c>
      <c r="M13" s="17">
        <f t="shared" si="0"/>
        <v>264</v>
      </c>
      <c r="N13" s="17">
        <f t="shared" si="1"/>
        <v>251</v>
      </c>
      <c r="O13" s="19">
        <f t="shared" si="6"/>
        <v>0.5883663917985291</v>
      </c>
      <c r="P13" s="19">
        <f t="shared" si="7"/>
        <v>0.6942331627714009</v>
      </c>
      <c r="Q13" s="10">
        <f t="shared" si="8"/>
        <v>0.5348785379986628</v>
      </c>
      <c r="R13" s="10">
        <f t="shared" si="8"/>
        <v>0.6831696860738488</v>
      </c>
      <c r="S13" s="10">
        <f t="shared" si="9"/>
        <v>0.05348785379986628</v>
      </c>
      <c r="T13" s="10">
        <f t="shared" si="9"/>
        <v>0.011063476697552206</v>
      </c>
      <c r="U13" s="10">
        <f t="shared" si="10"/>
        <v>0.5883663917985291</v>
      </c>
      <c r="V13" s="10">
        <f t="shared" si="10"/>
        <v>0.6942331627714009</v>
      </c>
      <c r="W13" s="10"/>
      <c r="X13" s="10"/>
      <c r="Y13" s="10"/>
      <c r="Z13" s="10"/>
      <c r="AA13" s="10"/>
    </row>
    <row r="14" spans="1:27" ht="12" customHeight="1">
      <c r="A14" s="9">
        <v>5</v>
      </c>
      <c r="B14" s="2" t="s">
        <v>17</v>
      </c>
      <c r="C14" s="15">
        <v>21289</v>
      </c>
      <c r="D14" s="15">
        <v>19274</v>
      </c>
      <c r="E14" s="15">
        <v>120</v>
      </c>
      <c r="F14" s="15">
        <v>86</v>
      </c>
      <c r="G14" s="18">
        <f t="shared" si="2"/>
        <v>0.56</v>
      </c>
      <c r="H14" s="19">
        <f t="shared" si="3"/>
        <v>0.44619694925806785</v>
      </c>
      <c r="I14" s="15">
        <v>18</v>
      </c>
      <c r="J14" s="15">
        <v>6</v>
      </c>
      <c r="K14" s="19">
        <f t="shared" si="4"/>
        <v>0.08455070693785523</v>
      </c>
      <c r="L14" s="19">
        <f t="shared" si="5"/>
        <v>0.031130019715679153</v>
      </c>
      <c r="M14" s="17">
        <f t="shared" si="0"/>
        <v>138</v>
      </c>
      <c r="N14" s="17">
        <f t="shared" si="1"/>
        <v>92</v>
      </c>
      <c r="O14" s="19">
        <f t="shared" si="6"/>
        <v>0.6482220865235567</v>
      </c>
      <c r="P14" s="19">
        <f t="shared" si="7"/>
        <v>0.477326968973747</v>
      </c>
      <c r="Q14" s="10">
        <f t="shared" si="8"/>
        <v>0.5636713795857016</v>
      </c>
      <c r="R14" s="10">
        <f t="shared" si="8"/>
        <v>0.44619694925806785</v>
      </c>
      <c r="S14" s="10">
        <f t="shared" si="9"/>
        <v>0.08455070693785523</v>
      </c>
      <c r="T14" s="10">
        <f t="shared" si="9"/>
        <v>0.031130019715679153</v>
      </c>
      <c r="U14" s="10">
        <f t="shared" si="10"/>
        <v>0.6482220865235567</v>
      </c>
      <c r="V14" s="10">
        <f t="shared" si="10"/>
        <v>0.477326968973747</v>
      </c>
      <c r="W14" s="10"/>
      <c r="X14" s="10"/>
      <c r="Y14" s="10"/>
      <c r="Z14" s="10"/>
      <c r="AA14" s="10"/>
    </row>
    <row r="15" spans="1:27" ht="12" customHeight="1">
      <c r="A15" s="9">
        <v>6</v>
      </c>
      <c r="B15" s="2" t="s">
        <v>18</v>
      </c>
      <c r="C15" s="15">
        <v>15287</v>
      </c>
      <c r="D15" s="15">
        <v>10752</v>
      </c>
      <c r="E15" s="15">
        <v>91</v>
      </c>
      <c r="F15" s="15">
        <v>55</v>
      </c>
      <c r="G15" s="18">
        <f t="shared" si="2"/>
        <v>0.6</v>
      </c>
      <c r="H15" s="19">
        <f t="shared" si="3"/>
        <v>0.5115327380952381</v>
      </c>
      <c r="I15" s="15">
        <v>36</v>
      </c>
      <c r="J15" s="15">
        <v>10</v>
      </c>
      <c r="K15" s="19">
        <f t="shared" si="4"/>
        <v>0.23549421076731863</v>
      </c>
      <c r="L15" s="19">
        <f t="shared" si="5"/>
        <v>0.09300595238095238</v>
      </c>
      <c r="M15" s="17">
        <f t="shared" si="0"/>
        <v>127</v>
      </c>
      <c r="N15" s="17">
        <f t="shared" si="1"/>
        <v>65</v>
      </c>
      <c r="O15" s="19">
        <f t="shared" si="6"/>
        <v>0.8307712435402629</v>
      </c>
      <c r="P15" s="19">
        <f t="shared" si="7"/>
        <v>0.6045386904761905</v>
      </c>
      <c r="Q15" s="10">
        <f t="shared" si="8"/>
        <v>0.5952770327729443</v>
      </c>
      <c r="R15" s="10">
        <f t="shared" si="8"/>
        <v>0.5115327380952381</v>
      </c>
      <c r="S15" s="10">
        <f t="shared" si="9"/>
        <v>0.23549421076731863</v>
      </c>
      <c r="T15" s="10">
        <f t="shared" si="9"/>
        <v>0.09300595238095238</v>
      </c>
      <c r="U15" s="10">
        <f t="shared" si="10"/>
        <v>0.830771243540263</v>
      </c>
      <c r="V15" s="10">
        <f t="shared" si="10"/>
        <v>0.6045386904761905</v>
      </c>
      <c r="W15" s="10"/>
      <c r="X15" s="10"/>
      <c r="Y15" s="10"/>
      <c r="Z15" s="10"/>
      <c r="AA15" s="10"/>
    </row>
    <row r="16" spans="1:27" ht="12" customHeight="1">
      <c r="A16" s="9">
        <v>7</v>
      </c>
      <c r="B16" s="2" t="s">
        <v>19</v>
      </c>
      <c r="C16" s="15">
        <v>5612</v>
      </c>
      <c r="D16" s="15">
        <v>7849</v>
      </c>
      <c r="E16" s="15">
        <v>63</v>
      </c>
      <c r="F16" s="15">
        <v>74</v>
      </c>
      <c r="G16" s="18">
        <f t="shared" si="2"/>
        <v>1.12</v>
      </c>
      <c r="H16" s="19">
        <f t="shared" si="3"/>
        <v>0.9427952605427443</v>
      </c>
      <c r="I16" s="15">
        <v>2</v>
      </c>
      <c r="J16" s="15">
        <v>3</v>
      </c>
      <c r="K16" s="19">
        <f t="shared" si="4"/>
        <v>0.03563791874554526</v>
      </c>
      <c r="L16" s="19">
        <f t="shared" si="5"/>
        <v>0.03822142948146261</v>
      </c>
      <c r="M16" s="17">
        <f t="shared" si="0"/>
        <v>65</v>
      </c>
      <c r="N16" s="17">
        <f t="shared" si="1"/>
        <v>77</v>
      </c>
      <c r="O16" s="19">
        <f t="shared" si="6"/>
        <v>1.1582323592302208</v>
      </c>
      <c r="P16" s="19">
        <f t="shared" si="7"/>
        <v>0.9810166900242069</v>
      </c>
      <c r="Q16" s="10">
        <f t="shared" si="8"/>
        <v>1.1225944404846757</v>
      </c>
      <c r="R16" s="10">
        <f t="shared" si="8"/>
        <v>0.9427952605427443</v>
      </c>
      <c r="S16" s="10">
        <f t="shared" si="9"/>
        <v>0.03563791874554526</v>
      </c>
      <c r="T16" s="10">
        <f t="shared" si="9"/>
        <v>0.03822142948146261</v>
      </c>
      <c r="U16" s="10">
        <f t="shared" si="10"/>
        <v>1.158232359230221</v>
      </c>
      <c r="V16" s="10">
        <f t="shared" si="10"/>
        <v>0.9810166900242069</v>
      </c>
      <c r="W16" s="10"/>
      <c r="X16" s="10"/>
      <c r="Y16" s="10"/>
      <c r="Z16" s="10"/>
      <c r="AA16" s="10"/>
    </row>
    <row r="17" spans="1:27" ht="12" customHeight="1">
      <c r="A17" s="9">
        <v>8</v>
      </c>
      <c r="B17" s="2" t="s">
        <v>20</v>
      </c>
      <c r="C17" s="15">
        <v>23095</v>
      </c>
      <c r="D17" s="15">
        <v>22301</v>
      </c>
      <c r="E17" s="15">
        <v>126</v>
      </c>
      <c r="F17" s="15">
        <v>98</v>
      </c>
      <c r="G17" s="18">
        <f t="shared" si="2"/>
        <v>0.55</v>
      </c>
      <c r="H17" s="19">
        <f t="shared" si="3"/>
        <v>0.4394421774808305</v>
      </c>
      <c r="I17" s="15">
        <v>15</v>
      </c>
      <c r="J17" s="15">
        <v>5</v>
      </c>
      <c r="K17" s="19">
        <f t="shared" si="4"/>
        <v>0.06494912318683697</v>
      </c>
      <c r="L17" s="19">
        <f t="shared" si="5"/>
        <v>0.022420519259226043</v>
      </c>
      <c r="M17" s="17">
        <f t="shared" si="0"/>
        <v>141</v>
      </c>
      <c r="N17" s="17">
        <f t="shared" si="1"/>
        <v>103</v>
      </c>
      <c r="O17" s="19">
        <f t="shared" si="6"/>
        <v>0.6105217579562676</v>
      </c>
      <c r="P17" s="19">
        <f t="shared" si="7"/>
        <v>0.4618626967400565</v>
      </c>
      <c r="Q17" s="10">
        <f t="shared" si="8"/>
        <v>0.5455726347694306</v>
      </c>
      <c r="R17" s="10">
        <f t="shared" si="8"/>
        <v>0.4394421774808305</v>
      </c>
      <c r="S17" s="10">
        <f t="shared" si="9"/>
        <v>0.06494912318683697</v>
      </c>
      <c r="T17" s="10">
        <f t="shared" si="9"/>
        <v>0.022420519259226043</v>
      </c>
      <c r="U17" s="10">
        <f t="shared" si="10"/>
        <v>0.6105217579562676</v>
      </c>
      <c r="V17" s="10">
        <f t="shared" si="10"/>
        <v>0.4618626967400565</v>
      </c>
      <c r="W17" s="10"/>
      <c r="X17" s="10"/>
      <c r="Y17" s="10"/>
      <c r="Z17" s="10"/>
      <c r="AA17" s="10"/>
    </row>
    <row r="18" spans="1:27" ht="12" customHeight="1">
      <c r="A18" s="9">
        <v>9</v>
      </c>
      <c r="B18" s="2" t="s">
        <v>21</v>
      </c>
      <c r="C18" s="15">
        <v>7970</v>
      </c>
      <c r="D18" s="15">
        <v>6679</v>
      </c>
      <c r="E18" s="15">
        <v>26</v>
      </c>
      <c r="F18" s="15">
        <v>29</v>
      </c>
      <c r="G18" s="18">
        <f t="shared" si="2"/>
        <v>0.33</v>
      </c>
      <c r="H18" s="19">
        <f t="shared" si="3"/>
        <v>0.4341967360383291</v>
      </c>
      <c r="I18" s="15">
        <v>2</v>
      </c>
      <c r="J18" s="15">
        <v>1</v>
      </c>
      <c r="K18" s="19">
        <f t="shared" si="4"/>
        <v>0.02509410288582183</v>
      </c>
      <c r="L18" s="19">
        <f t="shared" si="5"/>
        <v>0.014972301242701004</v>
      </c>
      <c r="M18" s="17">
        <f t="shared" si="0"/>
        <v>28</v>
      </c>
      <c r="N18" s="17">
        <f t="shared" si="1"/>
        <v>30</v>
      </c>
      <c r="O18" s="19">
        <f t="shared" si="6"/>
        <v>0.35131744040150564</v>
      </c>
      <c r="P18" s="19">
        <f t="shared" si="7"/>
        <v>0.4491690372810301</v>
      </c>
      <c r="Q18" s="10">
        <f t="shared" si="8"/>
        <v>0.32622333751568383</v>
      </c>
      <c r="R18" s="10">
        <f t="shared" si="8"/>
        <v>0.4341967360383291</v>
      </c>
      <c r="S18" s="10">
        <f t="shared" si="9"/>
        <v>0.025094102885821833</v>
      </c>
      <c r="T18" s="10">
        <f t="shared" si="9"/>
        <v>0.014972301242701004</v>
      </c>
      <c r="U18" s="10">
        <f t="shared" si="10"/>
        <v>0.35131744040150564</v>
      </c>
      <c r="V18" s="10">
        <f t="shared" si="10"/>
        <v>0.4491690372810301</v>
      </c>
      <c r="W18" s="10"/>
      <c r="X18" s="10"/>
      <c r="Y18" s="10"/>
      <c r="Z18" s="10"/>
      <c r="AA18" s="10"/>
    </row>
    <row r="19" spans="1:27" ht="12" customHeight="1">
      <c r="A19" s="9">
        <v>10</v>
      </c>
      <c r="B19" s="2" t="s">
        <v>22</v>
      </c>
      <c r="C19" s="15">
        <v>16352</v>
      </c>
      <c r="D19" s="15">
        <v>15176</v>
      </c>
      <c r="E19" s="15">
        <v>98</v>
      </c>
      <c r="F19" s="15">
        <v>150</v>
      </c>
      <c r="G19" s="18">
        <f t="shared" si="2"/>
        <v>0.6</v>
      </c>
      <c r="H19" s="19">
        <f t="shared" si="3"/>
        <v>0.9884027411702688</v>
      </c>
      <c r="I19" s="15">
        <v>13</v>
      </c>
      <c r="J19" s="15">
        <v>3</v>
      </c>
      <c r="K19" s="19">
        <f t="shared" si="4"/>
        <v>0.0795009784735812</v>
      </c>
      <c r="L19" s="19">
        <f t="shared" si="5"/>
        <v>0.019768054823405375</v>
      </c>
      <c r="M19" s="17">
        <f t="shared" si="0"/>
        <v>111</v>
      </c>
      <c r="N19" s="17">
        <f t="shared" si="1"/>
        <v>153</v>
      </c>
      <c r="O19" s="19">
        <f t="shared" si="6"/>
        <v>0.6788160469667318</v>
      </c>
      <c r="P19" s="19">
        <f t="shared" si="7"/>
        <v>1.0081707959936743</v>
      </c>
      <c r="Q19" s="10">
        <f t="shared" si="8"/>
        <v>0.5993150684931506</v>
      </c>
      <c r="R19" s="10">
        <f t="shared" si="8"/>
        <v>0.9884027411702688</v>
      </c>
      <c r="S19" s="10">
        <f t="shared" si="9"/>
        <v>0.07950097847358122</v>
      </c>
      <c r="T19" s="10">
        <f t="shared" si="9"/>
        <v>0.019768054823405375</v>
      </c>
      <c r="U19" s="10">
        <f t="shared" si="10"/>
        <v>0.6788160469667319</v>
      </c>
      <c r="V19" s="10">
        <f t="shared" si="10"/>
        <v>1.0081707959936743</v>
      </c>
      <c r="W19" s="10"/>
      <c r="X19" s="10"/>
      <c r="Y19" s="10"/>
      <c r="Z19" s="10"/>
      <c r="AA19" s="10"/>
    </row>
    <row r="20" spans="1:27" ht="12" customHeight="1">
      <c r="A20" s="9">
        <v>11</v>
      </c>
      <c r="B20" s="2" t="s">
        <v>23</v>
      </c>
      <c r="C20" s="15">
        <v>9325</v>
      </c>
      <c r="D20" s="15">
        <v>6539</v>
      </c>
      <c r="E20" s="15">
        <v>42</v>
      </c>
      <c r="F20" s="15">
        <v>59</v>
      </c>
      <c r="G20" s="18">
        <f t="shared" si="2"/>
        <v>0.45</v>
      </c>
      <c r="H20" s="19">
        <f t="shared" si="3"/>
        <v>0.9022786358770454</v>
      </c>
      <c r="I20" s="15">
        <v>14</v>
      </c>
      <c r="J20" s="15">
        <v>4</v>
      </c>
      <c r="K20" s="19">
        <f t="shared" si="4"/>
        <v>0.15013404825737264</v>
      </c>
      <c r="L20" s="19">
        <f t="shared" si="5"/>
        <v>0.06117143294081664</v>
      </c>
      <c r="M20" s="17">
        <f t="shared" si="0"/>
        <v>56</v>
      </c>
      <c r="N20" s="17">
        <f t="shared" si="1"/>
        <v>63</v>
      </c>
      <c r="O20" s="19">
        <f t="shared" si="6"/>
        <v>0.6005361930294906</v>
      </c>
      <c r="P20" s="19">
        <f t="shared" si="7"/>
        <v>0.9634500688178621</v>
      </c>
      <c r="Q20" s="10">
        <f t="shared" si="8"/>
        <v>0.450402144772118</v>
      </c>
      <c r="R20" s="10">
        <f t="shared" si="8"/>
        <v>0.9022786358770454</v>
      </c>
      <c r="S20" s="10">
        <f t="shared" si="9"/>
        <v>0.15013404825737264</v>
      </c>
      <c r="T20" s="10">
        <f t="shared" si="9"/>
        <v>0.06117143294081664</v>
      </c>
      <c r="U20" s="10">
        <f t="shared" si="10"/>
        <v>0.6005361930294906</v>
      </c>
      <c r="V20" s="10">
        <f t="shared" si="10"/>
        <v>0.9634500688178621</v>
      </c>
      <c r="W20" s="10"/>
      <c r="X20" s="10"/>
      <c r="Y20" s="10"/>
      <c r="Z20" s="10"/>
      <c r="AA20" s="10"/>
    </row>
    <row r="21" spans="1:27" ht="12" customHeight="1">
      <c r="A21" s="9">
        <v>12</v>
      </c>
      <c r="B21" s="2" t="s">
        <v>24</v>
      </c>
      <c r="C21" s="15">
        <v>9695</v>
      </c>
      <c r="D21" s="15">
        <v>9530</v>
      </c>
      <c r="E21" s="15">
        <v>35</v>
      </c>
      <c r="F21" s="15">
        <v>31</v>
      </c>
      <c r="G21" s="18">
        <f t="shared" si="2"/>
        <v>0.36</v>
      </c>
      <c r="H21" s="19">
        <f t="shared" si="3"/>
        <v>0.3252885624344176</v>
      </c>
      <c r="I21" s="15">
        <v>2</v>
      </c>
      <c r="J21" s="15">
        <v>8</v>
      </c>
      <c r="K21" s="19">
        <f t="shared" si="4"/>
        <v>0.020629190304280558</v>
      </c>
      <c r="L21" s="19">
        <f t="shared" si="5"/>
        <v>0.08394543546694648</v>
      </c>
      <c r="M21" s="17">
        <f t="shared" si="0"/>
        <v>37</v>
      </c>
      <c r="N21" s="17">
        <f t="shared" si="1"/>
        <v>39</v>
      </c>
      <c r="O21" s="19">
        <f t="shared" si="6"/>
        <v>0.3816400206291903</v>
      </c>
      <c r="P21" s="19">
        <f t="shared" si="7"/>
        <v>0.4092339979013641</v>
      </c>
      <c r="Q21" s="10">
        <f t="shared" si="8"/>
        <v>0.36101083032490977</v>
      </c>
      <c r="R21" s="10">
        <f t="shared" si="8"/>
        <v>0.3252885624344176</v>
      </c>
      <c r="S21" s="10">
        <f t="shared" si="9"/>
        <v>0.020629190304280558</v>
      </c>
      <c r="T21" s="10">
        <f t="shared" si="9"/>
        <v>0.08394543546694648</v>
      </c>
      <c r="U21" s="10">
        <f t="shared" si="10"/>
        <v>0.3816400206291903</v>
      </c>
      <c r="V21" s="10">
        <f t="shared" si="10"/>
        <v>0.4092339979013641</v>
      </c>
      <c r="W21" s="10"/>
      <c r="X21" s="10"/>
      <c r="Y21" s="10"/>
      <c r="Z21" s="10"/>
      <c r="AA21" s="10"/>
    </row>
    <row r="22" spans="1:27" ht="12" customHeight="1">
      <c r="A22" s="9">
        <v>13</v>
      </c>
      <c r="B22" s="2" t="s">
        <v>25</v>
      </c>
      <c r="C22" s="15">
        <v>19527</v>
      </c>
      <c r="D22" s="15">
        <v>18719</v>
      </c>
      <c r="E22" s="15">
        <v>89</v>
      </c>
      <c r="F22" s="15">
        <v>70</v>
      </c>
      <c r="G22" s="18">
        <f t="shared" si="2"/>
        <v>0.46</v>
      </c>
      <c r="H22" s="19">
        <f t="shared" si="3"/>
        <v>0.3739515999786313</v>
      </c>
      <c r="I22" s="15">
        <v>12</v>
      </c>
      <c r="J22" s="15">
        <v>7</v>
      </c>
      <c r="K22" s="19">
        <f t="shared" si="4"/>
        <v>0.06145337225380243</v>
      </c>
      <c r="L22" s="19">
        <f t="shared" si="5"/>
        <v>0.03739515999786314</v>
      </c>
      <c r="M22" s="17">
        <f t="shared" si="0"/>
        <v>101</v>
      </c>
      <c r="N22" s="17">
        <f t="shared" si="1"/>
        <v>77</v>
      </c>
      <c r="O22" s="19">
        <f t="shared" si="6"/>
        <v>0.5172325498028372</v>
      </c>
      <c r="P22" s="19">
        <f t="shared" si="7"/>
        <v>0.41134675997649445</v>
      </c>
      <c r="Q22" s="10">
        <f t="shared" si="8"/>
        <v>0.4557791775490347</v>
      </c>
      <c r="R22" s="10">
        <f t="shared" si="8"/>
        <v>0.3739515999786313</v>
      </c>
      <c r="S22" s="10">
        <f t="shared" si="9"/>
        <v>0.06145337225380243</v>
      </c>
      <c r="T22" s="10">
        <f t="shared" si="9"/>
        <v>0.03739515999786314</v>
      </c>
      <c r="U22" s="10">
        <f t="shared" si="10"/>
        <v>0.5172325498028371</v>
      </c>
      <c r="V22" s="10">
        <f t="shared" si="10"/>
        <v>0.41134675997649445</v>
      </c>
      <c r="W22" s="10"/>
      <c r="X22" s="10"/>
      <c r="Y22" s="10"/>
      <c r="Z22" s="10"/>
      <c r="AA22" s="10"/>
    </row>
    <row r="23" spans="1:27" ht="12" customHeight="1">
      <c r="A23" s="9">
        <v>14</v>
      </c>
      <c r="B23" s="2" t="s">
        <v>26</v>
      </c>
      <c r="C23" s="15">
        <v>11959</v>
      </c>
      <c r="D23" s="15">
        <v>9913</v>
      </c>
      <c r="E23" s="15">
        <v>47</v>
      </c>
      <c r="F23" s="15">
        <v>58</v>
      </c>
      <c r="G23" s="18">
        <f t="shared" si="2"/>
        <v>0.39</v>
      </c>
      <c r="H23" s="19">
        <f t="shared" si="3"/>
        <v>0.5850902854837082</v>
      </c>
      <c r="I23" s="15">
        <v>12</v>
      </c>
      <c r="J23" s="15">
        <v>6</v>
      </c>
      <c r="K23" s="19">
        <f t="shared" si="4"/>
        <v>0.1003428380299356</v>
      </c>
      <c r="L23" s="19">
        <f t="shared" si="5"/>
        <v>0.06052658125693534</v>
      </c>
      <c r="M23" s="17">
        <f t="shared" si="0"/>
        <v>59</v>
      </c>
      <c r="N23" s="17">
        <f t="shared" si="1"/>
        <v>64</v>
      </c>
      <c r="O23" s="19">
        <f t="shared" si="6"/>
        <v>0.4933522869805168</v>
      </c>
      <c r="P23" s="19">
        <f t="shared" si="7"/>
        <v>0.6456168667406436</v>
      </c>
      <c r="Q23" s="10">
        <f t="shared" si="8"/>
        <v>0.39300944895058115</v>
      </c>
      <c r="R23" s="10">
        <f t="shared" si="8"/>
        <v>0.5850902854837082</v>
      </c>
      <c r="S23" s="10">
        <f t="shared" si="9"/>
        <v>0.10034283802993561</v>
      </c>
      <c r="T23" s="10">
        <f t="shared" si="9"/>
        <v>0.06052658125693534</v>
      </c>
      <c r="U23" s="10">
        <f t="shared" si="10"/>
        <v>0.49335228698051675</v>
      </c>
      <c r="V23" s="10">
        <f t="shared" si="10"/>
        <v>0.6456168667406436</v>
      </c>
      <c r="W23" s="10"/>
      <c r="X23" s="10"/>
      <c r="Y23" s="10"/>
      <c r="Z23" s="10"/>
      <c r="AA23" s="10"/>
    </row>
    <row r="24" spans="1:27" ht="12" customHeight="1">
      <c r="A24" s="9">
        <v>15</v>
      </c>
      <c r="B24" s="2" t="s">
        <v>27</v>
      </c>
      <c r="C24" s="15">
        <v>28083</v>
      </c>
      <c r="D24" s="15">
        <v>26842</v>
      </c>
      <c r="E24" s="15">
        <v>99</v>
      </c>
      <c r="F24" s="15">
        <v>110</v>
      </c>
      <c r="G24" s="18">
        <f t="shared" si="2"/>
        <v>0.35</v>
      </c>
      <c r="H24" s="19">
        <f t="shared" si="3"/>
        <v>0.40980552864913194</v>
      </c>
      <c r="I24" s="15">
        <v>16</v>
      </c>
      <c r="J24" s="15">
        <v>18</v>
      </c>
      <c r="K24" s="19">
        <f t="shared" si="4"/>
        <v>0.056973970017448285</v>
      </c>
      <c r="L24" s="19">
        <f t="shared" si="5"/>
        <v>0.0670590865062216</v>
      </c>
      <c r="M24" s="17">
        <f t="shared" si="0"/>
        <v>115</v>
      </c>
      <c r="N24" s="17">
        <f t="shared" si="1"/>
        <v>128</v>
      </c>
      <c r="O24" s="19">
        <f t="shared" si="6"/>
        <v>0.4095004095004095</v>
      </c>
      <c r="P24" s="19">
        <f t="shared" si="7"/>
        <v>0.47686461515535356</v>
      </c>
      <c r="Q24" s="10">
        <f t="shared" si="8"/>
        <v>0.3525264394829612</v>
      </c>
      <c r="R24" s="10">
        <f t="shared" si="8"/>
        <v>0.40980552864913194</v>
      </c>
      <c r="S24" s="10">
        <f t="shared" si="9"/>
        <v>0.05697397001744828</v>
      </c>
      <c r="T24" s="10">
        <f t="shared" si="9"/>
        <v>0.0670590865062216</v>
      </c>
      <c r="U24" s="10">
        <f t="shared" si="10"/>
        <v>0.4095004095004095</v>
      </c>
      <c r="V24" s="10">
        <f t="shared" si="10"/>
        <v>0.47686461515535356</v>
      </c>
      <c r="W24" s="10"/>
      <c r="X24" s="10"/>
      <c r="Y24" s="10"/>
      <c r="Z24" s="10"/>
      <c r="AA24" s="10"/>
    </row>
    <row r="25" spans="1:27" ht="12" customHeight="1">
      <c r="A25" s="9">
        <v>16</v>
      </c>
      <c r="B25" s="2" t="s">
        <v>28</v>
      </c>
      <c r="C25" s="15">
        <v>16418</v>
      </c>
      <c r="D25" s="15">
        <v>13037</v>
      </c>
      <c r="E25" s="15">
        <v>52</v>
      </c>
      <c r="F25" s="15">
        <v>29</v>
      </c>
      <c r="G25" s="18">
        <f t="shared" si="2"/>
        <v>0.32</v>
      </c>
      <c r="H25" s="19">
        <f t="shared" si="3"/>
        <v>0.22244381376083455</v>
      </c>
      <c r="I25" s="15">
        <v>14</v>
      </c>
      <c r="J25" s="15"/>
      <c r="K25" s="19">
        <f t="shared" si="4"/>
        <v>0.08527226215129735</v>
      </c>
      <c r="L25" s="19">
        <f t="shared" si="5"/>
        <v>0</v>
      </c>
      <c r="M25" s="17">
        <f t="shared" si="0"/>
        <v>66</v>
      </c>
      <c r="N25" s="17">
        <f t="shared" si="1"/>
        <v>29</v>
      </c>
      <c r="O25" s="19">
        <f t="shared" si="6"/>
        <v>0.4019978072846876</v>
      </c>
      <c r="P25" s="19">
        <f t="shared" si="7"/>
        <v>0.22244381376083455</v>
      </c>
      <c r="Q25" s="10">
        <f t="shared" si="8"/>
        <v>0.3167255451333902</v>
      </c>
      <c r="R25" s="10">
        <f t="shared" si="8"/>
        <v>0.22244381376083455</v>
      </c>
      <c r="S25" s="10">
        <f t="shared" si="9"/>
        <v>0.08527226215129735</v>
      </c>
      <c r="T25" s="10">
        <f t="shared" si="9"/>
        <v>0</v>
      </c>
      <c r="U25" s="10">
        <f t="shared" si="10"/>
        <v>0.40199780728468754</v>
      </c>
      <c r="V25" s="10">
        <f t="shared" si="10"/>
        <v>0.22244381376083455</v>
      </c>
      <c r="W25" s="10"/>
      <c r="X25" s="10"/>
      <c r="Y25" s="10"/>
      <c r="Z25" s="10"/>
      <c r="AA25" s="10"/>
    </row>
    <row r="26" spans="1:27" ht="12" customHeight="1">
      <c r="A26" s="9">
        <v>17</v>
      </c>
      <c r="B26" s="2" t="s">
        <v>29</v>
      </c>
      <c r="C26" s="15">
        <v>8941</v>
      </c>
      <c r="D26" s="15">
        <v>8183</v>
      </c>
      <c r="E26" s="15">
        <v>71</v>
      </c>
      <c r="F26" s="15">
        <v>39</v>
      </c>
      <c r="G26" s="18">
        <f t="shared" si="2"/>
        <v>0.79</v>
      </c>
      <c r="H26" s="19">
        <f t="shared" si="3"/>
        <v>0.476597824758646</v>
      </c>
      <c r="I26" s="15">
        <v>6</v>
      </c>
      <c r="J26" s="15"/>
      <c r="K26" s="19">
        <f t="shared" si="4"/>
        <v>0.06710658763001902</v>
      </c>
      <c r="L26" s="19">
        <f t="shared" si="5"/>
        <v>0</v>
      </c>
      <c r="M26" s="17">
        <f t="shared" si="0"/>
        <v>77</v>
      </c>
      <c r="N26" s="17">
        <f t="shared" si="1"/>
        <v>39</v>
      </c>
      <c r="O26" s="19">
        <f t="shared" si="6"/>
        <v>0.8612012079185773</v>
      </c>
      <c r="P26" s="19">
        <f t="shared" si="7"/>
        <v>0.476597824758646</v>
      </c>
      <c r="Q26" s="10">
        <f t="shared" si="8"/>
        <v>0.7940946202885584</v>
      </c>
      <c r="R26" s="10">
        <f t="shared" si="8"/>
        <v>0.476597824758646</v>
      </c>
      <c r="S26" s="10">
        <f t="shared" si="9"/>
        <v>0.06710658763001902</v>
      </c>
      <c r="T26" s="10">
        <f t="shared" si="9"/>
        <v>0</v>
      </c>
      <c r="U26" s="10">
        <f t="shared" si="10"/>
        <v>0.8612012079185773</v>
      </c>
      <c r="V26" s="10">
        <f t="shared" si="10"/>
        <v>0.476597824758646</v>
      </c>
      <c r="W26" s="10"/>
      <c r="X26" s="10"/>
      <c r="Y26" s="10"/>
      <c r="Z26" s="10"/>
      <c r="AA26" s="10"/>
    </row>
    <row r="27" spans="1:27" ht="12" customHeight="1">
      <c r="A27" s="9">
        <v>18</v>
      </c>
      <c r="B27" s="2" t="s">
        <v>30</v>
      </c>
      <c r="C27" s="15">
        <v>13101</v>
      </c>
      <c r="D27" s="15">
        <v>12626</v>
      </c>
      <c r="E27" s="15">
        <v>108</v>
      </c>
      <c r="F27" s="15">
        <v>66</v>
      </c>
      <c r="G27" s="18">
        <f t="shared" si="2"/>
        <v>0.82</v>
      </c>
      <c r="H27" s="19">
        <f t="shared" si="3"/>
        <v>0.5227308728021542</v>
      </c>
      <c r="I27" s="15">
        <v>23</v>
      </c>
      <c r="J27" s="15">
        <v>6</v>
      </c>
      <c r="K27" s="19">
        <f t="shared" si="4"/>
        <v>0.17555911762460882</v>
      </c>
      <c r="L27" s="19">
        <f t="shared" si="5"/>
        <v>0.04752098843655948</v>
      </c>
      <c r="M27" s="17">
        <f t="shared" si="0"/>
        <v>131</v>
      </c>
      <c r="N27" s="17">
        <f t="shared" si="1"/>
        <v>72</v>
      </c>
      <c r="O27" s="19">
        <f t="shared" si="6"/>
        <v>0.9999236699488588</v>
      </c>
      <c r="P27" s="19">
        <f t="shared" si="7"/>
        <v>0.5702518612387137</v>
      </c>
      <c r="Q27" s="10">
        <f t="shared" si="8"/>
        <v>0.8243645523242501</v>
      </c>
      <c r="R27" s="10">
        <f t="shared" si="8"/>
        <v>0.5227308728021542</v>
      </c>
      <c r="S27" s="10">
        <f t="shared" si="9"/>
        <v>0.1755591176246088</v>
      </c>
      <c r="T27" s="10">
        <f t="shared" si="9"/>
        <v>0.04752098843655948</v>
      </c>
      <c r="U27" s="10">
        <f t="shared" si="10"/>
        <v>0.9999236699488588</v>
      </c>
      <c r="V27" s="10">
        <f t="shared" si="10"/>
        <v>0.5702518612387137</v>
      </c>
      <c r="W27" s="10"/>
      <c r="X27" s="10"/>
      <c r="Y27" s="10"/>
      <c r="Z27" s="10"/>
      <c r="AA27" s="10"/>
    </row>
    <row r="28" spans="1:27" ht="12" customHeight="1">
      <c r="A28" s="9">
        <v>19</v>
      </c>
      <c r="B28" s="2" t="s">
        <v>31</v>
      </c>
      <c r="C28" s="15">
        <v>7585</v>
      </c>
      <c r="D28" s="15">
        <v>8989</v>
      </c>
      <c r="E28" s="15">
        <v>30</v>
      </c>
      <c r="F28" s="15">
        <v>18</v>
      </c>
      <c r="G28" s="18">
        <f t="shared" si="2"/>
        <v>0.4</v>
      </c>
      <c r="H28" s="19">
        <f t="shared" si="3"/>
        <v>0.20024474357548114</v>
      </c>
      <c r="I28" s="15">
        <v>3</v>
      </c>
      <c r="J28" s="15">
        <v>4</v>
      </c>
      <c r="K28" s="19">
        <f t="shared" si="4"/>
        <v>0.03955174686882004</v>
      </c>
      <c r="L28" s="19">
        <f t="shared" si="5"/>
        <v>0.04449883190566248</v>
      </c>
      <c r="M28" s="17">
        <f t="shared" si="0"/>
        <v>33</v>
      </c>
      <c r="N28" s="17">
        <f t="shared" si="1"/>
        <v>22</v>
      </c>
      <c r="O28" s="19">
        <f t="shared" si="6"/>
        <v>0.4350692155570204</v>
      </c>
      <c r="P28" s="19">
        <f t="shared" si="7"/>
        <v>0.24474357548114362</v>
      </c>
      <c r="Q28" s="10">
        <f t="shared" si="8"/>
        <v>0.39551746868820037</v>
      </c>
      <c r="R28" s="10">
        <f t="shared" si="8"/>
        <v>0.20024474357548114</v>
      </c>
      <c r="S28" s="10">
        <f t="shared" si="9"/>
        <v>0.03955174686882004</v>
      </c>
      <c r="T28" s="10">
        <f t="shared" si="9"/>
        <v>0.04449883190566248</v>
      </c>
      <c r="U28" s="10">
        <f t="shared" si="10"/>
        <v>0.43506921555702044</v>
      </c>
      <c r="V28" s="10">
        <f t="shared" si="10"/>
        <v>0.24474357548114362</v>
      </c>
      <c r="W28" s="10"/>
      <c r="X28" s="10"/>
      <c r="Y28" s="10"/>
      <c r="Z28" s="10"/>
      <c r="AA28" s="10"/>
    </row>
    <row r="29" spans="1:27" ht="12" customHeight="1">
      <c r="A29" s="9">
        <v>20</v>
      </c>
      <c r="B29" s="2" t="s">
        <v>32</v>
      </c>
      <c r="C29" s="15">
        <v>31540</v>
      </c>
      <c r="D29" s="15">
        <v>26198</v>
      </c>
      <c r="E29" s="15">
        <v>173</v>
      </c>
      <c r="F29" s="15">
        <v>115</v>
      </c>
      <c r="G29" s="18">
        <f t="shared" si="2"/>
        <v>0.55</v>
      </c>
      <c r="H29" s="19">
        <f t="shared" si="3"/>
        <v>0.4389648064737766</v>
      </c>
      <c r="I29" s="15">
        <v>10</v>
      </c>
      <c r="J29" s="15">
        <v>7</v>
      </c>
      <c r="K29" s="19">
        <f t="shared" si="4"/>
        <v>0.03170577045022194</v>
      </c>
      <c r="L29" s="19">
        <f t="shared" si="5"/>
        <v>0.026719596915795098</v>
      </c>
      <c r="M29" s="17">
        <f t="shared" si="0"/>
        <v>183</v>
      </c>
      <c r="N29" s="17">
        <f t="shared" si="1"/>
        <v>122</v>
      </c>
      <c r="O29" s="19">
        <f t="shared" si="6"/>
        <v>0.5802155992390615</v>
      </c>
      <c r="P29" s="19">
        <f t="shared" si="7"/>
        <v>0.46568440338957173</v>
      </c>
      <c r="Q29" s="10">
        <f t="shared" si="8"/>
        <v>0.5485098287888396</v>
      </c>
      <c r="R29" s="10">
        <f t="shared" si="8"/>
        <v>0.4389648064737766</v>
      </c>
      <c r="S29" s="10">
        <f t="shared" si="9"/>
        <v>0.03170577045022194</v>
      </c>
      <c r="T29" s="10">
        <f t="shared" si="9"/>
        <v>0.026719596915795098</v>
      </c>
      <c r="U29" s="10">
        <f t="shared" si="10"/>
        <v>0.5802155992390615</v>
      </c>
      <c r="V29" s="10">
        <f t="shared" si="10"/>
        <v>0.46568440338957173</v>
      </c>
      <c r="W29" s="10"/>
      <c r="X29" s="10"/>
      <c r="Y29" s="10"/>
      <c r="Z29" s="10"/>
      <c r="AA29" s="10"/>
    </row>
    <row r="30" spans="1:27" ht="12" customHeight="1">
      <c r="A30" s="9">
        <v>21</v>
      </c>
      <c r="B30" s="2" t="s">
        <v>33</v>
      </c>
      <c r="C30" s="15">
        <v>15527</v>
      </c>
      <c r="D30" s="15">
        <v>12513</v>
      </c>
      <c r="E30" s="15">
        <v>128</v>
      </c>
      <c r="F30" s="15">
        <v>95</v>
      </c>
      <c r="G30" s="18">
        <f t="shared" si="2"/>
        <v>0.82</v>
      </c>
      <c r="H30" s="19">
        <f t="shared" si="3"/>
        <v>0.7592104211619916</v>
      </c>
      <c r="I30" s="15">
        <v>18</v>
      </c>
      <c r="J30" s="15">
        <v>4</v>
      </c>
      <c r="K30" s="19">
        <f t="shared" si="4"/>
        <v>0.11592709473819797</v>
      </c>
      <c r="L30" s="19">
        <f t="shared" si="5"/>
        <v>0.03196675457524175</v>
      </c>
      <c r="M30" s="17">
        <f t="shared" si="0"/>
        <v>146</v>
      </c>
      <c r="N30" s="17">
        <f t="shared" si="1"/>
        <v>99</v>
      </c>
      <c r="O30" s="19">
        <f t="shared" si="6"/>
        <v>0.9402975462098281</v>
      </c>
      <c r="P30" s="19">
        <f t="shared" si="7"/>
        <v>0.7911771757372332</v>
      </c>
      <c r="Q30" s="10">
        <f t="shared" si="8"/>
        <v>0.82437045147163</v>
      </c>
      <c r="R30" s="10">
        <f t="shared" si="8"/>
        <v>0.7592104211619916</v>
      </c>
      <c r="S30" s="10">
        <f t="shared" si="9"/>
        <v>0.11592709473819798</v>
      </c>
      <c r="T30" s="10">
        <f t="shared" si="9"/>
        <v>0.03196675457524175</v>
      </c>
      <c r="U30" s="10">
        <f t="shared" si="10"/>
        <v>0.9402975462098281</v>
      </c>
      <c r="V30" s="10">
        <f t="shared" si="10"/>
        <v>0.7911771757372332</v>
      </c>
      <c r="W30" s="10"/>
      <c r="X30" s="10"/>
      <c r="Y30" s="10"/>
      <c r="Z30" s="10"/>
      <c r="AA30" s="10"/>
    </row>
    <row r="31" spans="1:27" ht="12" customHeight="1">
      <c r="A31" s="9">
        <v>22</v>
      </c>
      <c r="B31" s="2" t="s">
        <v>34</v>
      </c>
      <c r="C31" s="15">
        <v>11442</v>
      </c>
      <c r="D31" s="15">
        <v>9783</v>
      </c>
      <c r="E31" s="15">
        <v>59</v>
      </c>
      <c r="F31" s="15">
        <v>51</v>
      </c>
      <c r="G31" s="18">
        <f t="shared" si="2"/>
        <v>0.52</v>
      </c>
      <c r="H31" s="19">
        <f t="shared" si="3"/>
        <v>0.5213124808341</v>
      </c>
      <c r="I31" s="15">
        <v>13</v>
      </c>
      <c r="J31" s="15"/>
      <c r="K31" s="19">
        <f t="shared" si="4"/>
        <v>0.11361650061178115</v>
      </c>
      <c r="L31" s="19">
        <f t="shared" si="5"/>
        <v>0</v>
      </c>
      <c r="M31" s="17">
        <f t="shared" si="0"/>
        <v>72</v>
      </c>
      <c r="N31" s="17">
        <f t="shared" si="1"/>
        <v>51</v>
      </c>
      <c r="O31" s="19">
        <f t="shared" si="6"/>
        <v>0.6292606187729418</v>
      </c>
      <c r="P31" s="19">
        <f t="shared" si="7"/>
        <v>0.5213124808341</v>
      </c>
      <c r="Q31" s="10">
        <f t="shared" si="8"/>
        <v>0.5156441181611606</v>
      </c>
      <c r="R31" s="10">
        <f t="shared" si="8"/>
        <v>0.5213124808341</v>
      </c>
      <c r="S31" s="10">
        <f t="shared" si="9"/>
        <v>0.11361650061178116</v>
      </c>
      <c r="T31" s="10">
        <f t="shared" si="9"/>
        <v>0</v>
      </c>
      <c r="U31" s="10">
        <f t="shared" si="10"/>
        <v>0.6292606187729418</v>
      </c>
      <c r="V31" s="10">
        <f t="shared" si="10"/>
        <v>0.5213124808341</v>
      </c>
      <c r="W31" s="10"/>
      <c r="X31" s="10"/>
      <c r="Y31" s="10"/>
      <c r="Z31" s="10"/>
      <c r="AA31" s="10"/>
    </row>
    <row r="32" spans="1:27" ht="12" customHeight="1">
      <c r="A32" s="9">
        <v>23</v>
      </c>
      <c r="B32" s="2" t="s">
        <v>35</v>
      </c>
      <c r="C32" s="15">
        <v>13402</v>
      </c>
      <c r="D32" s="15">
        <v>10536</v>
      </c>
      <c r="E32" s="15">
        <v>206</v>
      </c>
      <c r="F32" s="15">
        <v>90</v>
      </c>
      <c r="G32" s="18">
        <f t="shared" si="2"/>
        <v>1.54</v>
      </c>
      <c r="H32" s="19">
        <f t="shared" si="3"/>
        <v>0.8542141230068337</v>
      </c>
      <c r="I32" s="15">
        <v>9</v>
      </c>
      <c r="J32" s="15">
        <v>3</v>
      </c>
      <c r="K32" s="19">
        <f t="shared" si="4"/>
        <v>0.06715415609610506</v>
      </c>
      <c r="L32" s="19">
        <f t="shared" si="5"/>
        <v>0.02847380410022779</v>
      </c>
      <c r="M32" s="17">
        <f t="shared" si="0"/>
        <v>215</v>
      </c>
      <c r="N32" s="17">
        <f t="shared" si="1"/>
        <v>93</v>
      </c>
      <c r="O32" s="19">
        <f t="shared" si="6"/>
        <v>1.6042381734069542</v>
      </c>
      <c r="P32" s="19">
        <f t="shared" si="7"/>
        <v>0.8826879271070615</v>
      </c>
      <c r="Q32" s="10">
        <f t="shared" si="8"/>
        <v>1.537084017310849</v>
      </c>
      <c r="R32" s="10">
        <f t="shared" si="8"/>
        <v>0.8542141230068337</v>
      </c>
      <c r="S32" s="10">
        <f t="shared" si="9"/>
        <v>0.06715415609610506</v>
      </c>
      <c r="T32" s="10">
        <f t="shared" si="9"/>
        <v>0.02847380410022779</v>
      </c>
      <c r="U32" s="10">
        <f t="shared" si="10"/>
        <v>1.6042381734069542</v>
      </c>
      <c r="V32" s="10">
        <f t="shared" si="10"/>
        <v>0.8826879271070615</v>
      </c>
      <c r="W32" s="10"/>
      <c r="X32" s="10"/>
      <c r="Y32" s="10"/>
      <c r="Z32" s="10"/>
      <c r="AA32" s="10"/>
    </row>
    <row r="33" spans="1:27" ht="12" customHeight="1">
      <c r="A33" s="9">
        <v>24</v>
      </c>
      <c r="B33" s="2" t="s">
        <v>36</v>
      </c>
      <c r="C33" s="15">
        <v>4914</v>
      </c>
      <c r="D33" s="15">
        <v>4825</v>
      </c>
      <c r="E33" s="15">
        <v>21</v>
      </c>
      <c r="F33" s="15">
        <v>20</v>
      </c>
      <c r="G33" s="18">
        <f t="shared" si="2"/>
        <v>0.43</v>
      </c>
      <c r="H33" s="19">
        <f t="shared" si="3"/>
        <v>0.41450777202072536</v>
      </c>
      <c r="I33" s="15">
        <v>8</v>
      </c>
      <c r="J33" s="15">
        <v>1</v>
      </c>
      <c r="K33" s="19">
        <f t="shared" si="4"/>
        <v>0.1628001628001628</v>
      </c>
      <c r="L33" s="19">
        <f t="shared" si="5"/>
        <v>0.02072538860103627</v>
      </c>
      <c r="M33" s="17">
        <f t="shared" si="0"/>
        <v>29</v>
      </c>
      <c r="N33" s="17">
        <f t="shared" si="1"/>
        <v>21</v>
      </c>
      <c r="O33" s="19">
        <f t="shared" si="6"/>
        <v>0.5901505901505901</v>
      </c>
      <c r="P33" s="19">
        <f t="shared" si="7"/>
        <v>0.43523316062176165</v>
      </c>
      <c r="Q33" s="10">
        <f t="shared" si="8"/>
        <v>0.42735042735042733</v>
      </c>
      <c r="R33" s="10">
        <f t="shared" si="8"/>
        <v>0.41450777202072536</v>
      </c>
      <c r="S33" s="10">
        <f t="shared" si="9"/>
        <v>0.1628001628001628</v>
      </c>
      <c r="T33" s="10">
        <f t="shared" si="9"/>
        <v>0.02072538860103627</v>
      </c>
      <c r="U33" s="10">
        <f t="shared" si="10"/>
        <v>0.5901505901505901</v>
      </c>
      <c r="V33" s="10">
        <f t="shared" si="10"/>
        <v>0.43523316062176165</v>
      </c>
      <c r="W33" s="10"/>
      <c r="X33" s="10"/>
      <c r="Y33" s="10"/>
      <c r="Z33" s="10"/>
      <c r="AA33" s="10"/>
    </row>
    <row r="34" spans="1:27" ht="12" customHeight="1">
      <c r="A34" s="9">
        <v>25</v>
      </c>
      <c r="B34" s="2" t="s">
        <v>37</v>
      </c>
      <c r="C34" s="15">
        <v>9674</v>
      </c>
      <c r="D34" s="15">
        <v>8517</v>
      </c>
      <c r="E34" s="15">
        <v>112</v>
      </c>
      <c r="F34" s="15">
        <v>43</v>
      </c>
      <c r="G34" s="18">
        <f t="shared" si="2"/>
        <v>1.16</v>
      </c>
      <c r="H34" s="19">
        <f t="shared" si="3"/>
        <v>0.5048726077257251</v>
      </c>
      <c r="I34" s="15">
        <v>5</v>
      </c>
      <c r="J34" s="15">
        <v>2</v>
      </c>
      <c r="K34" s="19">
        <f t="shared" si="4"/>
        <v>0.05168492867479843</v>
      </c>
      <c r="L34" s="19">
        <f t="shared" si="5"/>
        <v>0.023482446870963954</v>
      </c>
      <c r="M34" s="17">
        <f t="shared" si="0"/>
        <v>117</v>
      </c>
      <c r="N34" s="17">
        <f t="shared" si="1"/>
        <v>45</v>
      </c>
      <c r="O34" s="19">
        <f t="shared" si="6"/>
        <v>1.2094273309902832</v>
      </c>
      <c r="P34" s="19">
        <f t="shared" si="7"/>
        <v>0.528355054596689</v>
      </c>
      <c r="Q34" s="10">
        <f t="shared" si="8"/>
        <v>1.1577424023154848</v>
      </c>
      <c r="R34" s="10">
        <f t="shared" si="8"/>
        <v>0.5048726077257251</v>
      </c>
      <c r="S34" s="10">
        <f t="shared" si="9"/>
        <v>0.05168492867479843</v>
      </c>
      <c r="T34" s="10">
        <f t="shared" si="9"/>
        <v>0.023482446870963954</v>
      </c>
      <c r="U34" s="10">
        <f t="shared" si="10"/>
        <v>1.2094273309902832</v>
      </c>
      <c r="V34" s="10">
        <f t="shared" si="10"/>
        <v>0.528355054596689</v>
      </c>
      <c r="W34" s="10"/>
      <c r="X34" s="10"/>
      <c r="Y34" s="10"/>
      <c r="Z34" s="10"/>
      <c r="AA34" s="10"/>
    </row>
    <row r="35" spans="1:27" ht="12" customHeight="1">
      <c r="A35" s="9">
        <v>26</v>
      </c>
      <c r="B35" s="2" t="s">
        <v>38</v>
      </c>
      <c r="C35" s="15">
        <v>63465</v>
      </c>
      <c r="D35" s="15">
        <v>70652</v>
      </c>
      <c r="E35" s="15">
        <v>182</v>
      </c>
      <c r="F35" s="15">
        <v>212</v>
      </c>
      <c r="G35" s="18">
        <f t="shared" si="2"/>
        <v>0.29</v>
      </c>
      <c r="H35" s="19">
        <f t="shared" si="3"/>
        <v>0.30006227707637434</v>
      </c>
      <c r="I35" s="15">
        <v>21</v>
      </c>
      <c r="J35" s="15">
        <v>3</v>
      </c>
      <c r="K35" s="19">
        <f t="shared" si="4"/>
        <v>0.033089104230678325</v>
      </c>
      <c r="L35" s="19">
        <f t="shared" si="5"/>
        <v>0.004246164298250581</v>
      </c>
      <c r="M35" s="17">
        <f t="shared" si="0"/>
        <v>203</v>
      </c>
      <c r="N35" s="17">
        <f t="shared" si="1"/>
        <v>215</v>
      </c>
      <c r="O35" s="19">
        <f t="shared" si="6"/>
        <v>0.31986134089655716</v>
      </c>
      <c r="P35" s="19">
        <f t="shared" si="7"/>
        <v>0.3043084413746249</v>
      </c>
      <c r="Q35" s="10">
        <f t="shared" si="8"/>
        <v>0.2867722366658788</v>
      </c>
      <c r="R35" s="10">
        <f t="shared" si="8"/>
        <v>0.30006227707637434</v>
      </c>
      <c r="S35" s="10">
        <f t="shared" si="9"/>
        <v>0.033089104230678325</v>
      </c>
      <c r="T35" s="10">
        <f t="shared" si="9"/>
        <v>0.004246164298250581</v>
      </c>
      <c r="U35" s="10">
        <f t="shared" si="10"/>
        <v>0.31986134089655716</v>
      </c>
      <c r="V35" s="10">
        <f t="shared" si="10"/>
        <v>0.3043084413746249</v>
      </c>
      <c r="W35" s="10"/>
      <c r="X35" s="10"/>
      <c r="Y35" s="10"/>
      <c r="Z35" s="10"/>
      <c r="AA35" s="10"/>
    </row>
    <row r="36" spans="1:27" ht="12" customHeight="1">
      <c r="A36" s="9">
        <v>27</v>
      </c>
      <c r="B36" s="2" t="s">
        <v>39</v>
      </c>
      <c r="C36" s="15"/>
      <c r="D36" s="15"/>
      <c r="E36" s="15"/>
      <c r="F36" s="15"/>
      <c r="G36" s="18"/>
      <c r="H36" s="19"/>
      <c r="I36" s="15"/>
      <c r="J36" s="15"/>
      <c r="K36" s="19"/>
      <c r="L36" s="19"/>
      <c r="M36" s="17"/>
      <c r="N36" s="17"/>
      <c r="O36" s="19"/>
      <c r="P36" s="19"/>
      <c r="Q36" s="10">
        <f t="shared" si="8"/>
        <v>0</v>
      </c>
      <c r="R36" s="10">
        <f t="shared" si="8"/>
        <v>0</v>
      </c>
      <c r="S36" s="10">
        <f t="shared" si="9"/>
        <v>0</v>
      </c>
      <c r="T36" s="10">
        <f t="shared" si="9"/>
        <v>0</v>
      </c>
      <c r="U36" s="10">
        <f t="shared" si="10"/>
        <v>0</v>
      </c>
      <c r="V36" s="10">
        <f t="shared" si="10"/>
        <v>0</v>
      </c>
      <c r="W36" s="10"/>
      <c r="X36" s="10"/>
      <c r="Y36" s="10"/>
      <c r="Z36" s="10"/>
      <c r="AA36" s="10"/>
    </row>
    <row r="37" spans="1:27" ht="12" customHeight="1">
      <c r="A37" s="12"/>
      <c r="B37" s="13" t="s">
        <v>40</v>
      </c>
      <c r="C37" s="16">
        <f>SUM(C10:C36)</f>
        <v>431803</v>
      </c>
      <c r="D37" s="16">
        <f>SUM(D10:D36)</f>
        <v>398409</v>
      </c>
      <c r="E37" s="16">
        <f>SUM(E10:E36)</f>
        <v>2401</v>
      </c>
      <c r="F37" s="16">
        <f>SUM(F10:F36)</f>
        <v>1984</v>
      </c>
      <c r="G37" s="20">
        <f>IF(C37=0,0,ROUND(SUM(E37*100/C37),2))</f>
        <v>0.56</v>
      </c>
      <c r="H37" s="21">
        <f>IF(D37=0,IF(F37=0,0,100),R37)</f>
        <v>0.49798071830706636</v>
      </c>
      <c r="I37" s="16">
        <f>SUM(I10:I36)</f>
        <v>377</v>
      </c>
      <c r="J37" s="16">
        <f>SUM(J10:J36)</f>
        <v>120</v>
      </c>
      <c r="K37" s="21">
        <f>IF(C37=0,0,I37/C37*100)</f>
        <v>0.08730833273506669</v>
      </c>
      <c r="L37" s="21">
        <f>IF(D37=0,IF(J37=0,0,100),T37)</f>
        <v>0.030119801510508047</v>
      </c>
      <c r="M37" s="16">
        <f>SUM(M10:M36)</f>
        <v>2778</v>
      </c>
      <c r="N37" s="16">
        <f>SUM(N10:N36)</f>
        <v>2104</v>
      </c>
      <c r="O37" s="21">
        <f>IF(C37=0,0,M37/C37*100)</f>
        <v>0.6433489345835948</v>
      </c>
      <c r="P37" s="21">
        <f>IF(D37=0,IF(N37=0,0,100),V37)</f>
        <v>0.5281005198175744</v>
      </c>
      <c r="Q37" s="10">
        <f t="shared" si="8"/>
        <v>0.5560406018485281</v>
      </c>
      <c r="R37" s="10">
        <f t="shared" si="8"/>
        <v>0.49798071830706636</v>
      </c>
      <c r="S37" s="10">
        <f t="shared" si="9"/>
        <v>0.08730833273506669</v>
      </c>
      <c r="T37" s="10">
        <f t="shared" si="9"/>
        <v>0.030119801510508047</v>
      </c>
      <c r="U37" s="10">
        <f t="shared" si="10"/>
        <v>0.6433489345835949</v>
      </c>
      <c r="V37" s="10">
        <f t="shared" si="10"/>
        <v>0.5281005198175744</v>
      </c>
      <c r="W37" s="10"/>
      <c r="X37" s="10"/>
      <c r="Y37" s="10"/>
      <c r="Z37" s="10"/>
      <c r="AA37" s="10"/>
    </row>
    <row r="38" spans="9:27" ht="12" customHeight="1">
      <c r="I38" s="5"/>
      <c r="M38" s="6"/>
      <c r="N38" s="7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ht="12" customHeight="1">
      <c r="B39" s="4" t="s">
        <v>41</v>
      </c>
      <c r="M39" s="7"/>
      <c r="N39" s="7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3:27" ht="12" customHeight="1">
      <c r="C40" s="5"/>
      <c r="E40" s="5"/>
      <c r="M40" s="7"/>
      <c r="N40" s="7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3:27" ht="12" customHeight="1">
      <c r="M41" s="7"/>
      <c r="N41" s="7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3:27" ht="12" customHeight="1">
      <c r="M42" s="7"/>
      <c r="N42" s="7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3:27" ht="12" customHeight="1">
      <c r="M43" s="7"/>
      <c r="N43" s="7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3:27" ht="12" customHeight="1">
      <c r="M44" s="7"/>
      <c r="N44" s="7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3:27" ht="12" customHeight="1">
      <c r="M45" s="7"/>
      <c r="N45" s="7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3:27" ht="12" customHeight="1">
      <c r="M46" s="7"/>
      <c r="N46" s="7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3:27" ht="12" customHeight="1">
      <c r="M47" s="7"/>
      <c r="N47" s="7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3:27" ht="12" customHeight="1">
      <c r="M48" s="7"/>
      <c r="N48" s="7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3:27" ht="12" customHeight="1">
      <c r="M49" s="7"/>
      <c r="N49" s="7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3:27" ht="12" customHeight="1">
      <c r="M50" s="7"/>
      <c r="N50" s="7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3:27" ht="12" customHeight="1">
      <c r="M51" s="7"/>
      <c r="N51" s="7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3:27" ht="12" customHeight="1">
      <c r="M52" s="7"/>
      <c r="N52" s="7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3:27" ht="12" customHeight="1">
      <c r="M53" s="7"/>
      <c r="N53" s="7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3:27" ht="12" customHeight="1">
      <c r="M54" s="7"/>
      <c r="N54" s="7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3:27" ht="12" customHeight="1">
      <c r="M55" s="7"/>
      <c r="N55" s="7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3:27" ht="12" customHeight="1">
      <c r="M56" s="7"/>
      <c r="N56" s="7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3:27" ht="12" customHeight="1">
      <c r="M57" s="7"/>
      <c r="N57" s="7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3:27" ht="12" customHeight="1">
      <c r="M58" s="7"/>
      <c r="N58" s="7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3:27" ht="12" customHeight="1">
      <c r="M59" s="7"/>
      <c r="N59" s="7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3:27" ht="12" customHeight="1">
      <c r="M60" s="7"/>
      <c r="N60" s="7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3:27" ht="12" customHeight="1">
      <c r="M61" s="7"/>
      <c r="N61" s="7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3:27" ht="12" customHeight="1">
      <c r="M62" s="7"/>
      <c r="N62" s="7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3:27" ht="12" customHeight="1">
      <c r="M63" s="7"/>
      <c r="N63" s="7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3:27" ht="12" customHeight="1">
      <c r="M64" s="7"/>
      <c r="N64" s="7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3:27" ht="12" customHeight="1">
      <c r="M65" s="7"/>
      <c r="N65" s="7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3:27" ht="12" customHeight="1">
      <c r="M66" s="7"/>
      <c r="N66" s="7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3:27" ht="12" customHeight="1">
      <c r="M67" s="7"/>
      <c r="N67" s="7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7:27" ht="12" customHeight="1"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7:27" ht="12" customHeight="1"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7:27" ht="12" customHeight="1"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7:27" ht="12" customHeight="1"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7:27" ht="12" customHeight="1"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7:27" ht="12" customHeight="1"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7:27" ht="12" customHeight="1"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7:27" ht="12" customHeight="1"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7:27" ht="12" customHeight="1"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7:27" ht="12" customHeight="1"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7:27" ht="12" customHeight="1"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7:27" ht="12" customHeight="1"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7:27" ht="12" customHeight="1"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7:27" ht="12" customHeight="1"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7:27" ht="12" customHeight="1"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7:27" ht="12" customHeight="1"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7:27" ht="12" customHeight="1"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7:27" ht="12" customHeight="1"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7:27" ht="12" customHeight="1"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7:27" ht="12" customHeight="1"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7:27" ht="12" customHeight="1"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7:27" ht="12" customHeight="1"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7:27" ht="12" customHeight="1"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7:27" ht="12" customHeight="1"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7:27" ht="12" customHeight="1"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7:27" ht="12" customHeight="1"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7:27" ht="12" customHeight="1"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7:27" ht="12" customHeight="1"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7:27" ht="12" customHeight="1"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7:27" ht="12" customHeight="1"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7:27" ht="12" customHeight="1"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7:27" ht="12" customHeight="1"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7:27" ht="12" customHeight="1"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7:27" ht="12" customHeight="1"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7:27" ht="12" customHeight="1"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7:27" ht="12" customHeight="1"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7:27" ht="12" customHeight="1"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7:27" ht="12" customHeight="1"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7:27" ht="12" customHeight="1"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7:27" ht="12" customHeight="1"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7:27" ht="12" customHeight="1"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7:27" ht="12" customHeight="1"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7:27" ht="12" customHeight="1"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7:27" ht="12" customHeight="1"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7:27" ht="12" customHeight="1"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7:27" ht="12" customHeight="1"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7:27" ht="12" customHeight="1"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7:27" ht="12" customHeight="1"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7:27" ht="12" customHeight="1"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7:27" ht="12" customHeight="1"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7:27" ht="12" customHeight="1"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7:27" ht="12" customHeight="1"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7:27" ht="12" customHeight="1"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7:27" ht="12" customHeight="1"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7:27" ht="12" customHeight="1"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7:27" ht="12" customHeight="1"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7:27" ht="12" customHeight="1"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7:27" ht="12" customHeight="1"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7:27" ht="12" customHeight="1"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7:27" ht="12" customHeight="1"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7:27" ht="12" customHeight="1"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7:27" ht="12" customHeight="1"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7:27" ht="12" customHeight="1"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7:27" ht="12" customHeight="1"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7:27" ht="12" customHeight="1"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7:27" ht="12" customHeight="1"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7:27" ht="12" customHeight="1"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7:27" ht="12" customHeight="1"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7:27" ht="12" customHeight="1"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7:27" ht="12" customHeight="1"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7:27" ht="12" customHeight="1"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7:27" ht="12" customHeight="1"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7:27" ht="12" customHeight="1"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7:27" ht="12" customHeight="1"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7:27" ht="12" customHeight="1"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7:27" ht="12" customHeight="1"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7:27" ht="12" customHeight="1"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7:27" ht="12" customHeight="1"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7:27" ht="12" customHeight="1"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7:27" ht="12" customHeight="1"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7:27" ht="12" customHeight="1"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7:27" ht="12" customHeight="1"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7:27" ht="12" customHeight="1"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7:27" ht="12" customHeight="1"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7:27" ht="12" customHeight="1"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7:27" ht="12" customHeight="1"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7:27" ht="12" customHeight="1"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7:27" ht="12" customHeight="1"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7:27" ht="12" customHeight="1"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7:27" ht="12" customHeight="1"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7:27" ht="12" customHeight="1"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7:27" ht="12" customHeight="1"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7:27" ht="12" customHeight="1"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7:27" ht="12" customHeight="1"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7:27" ht="12" customHeight="1"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7:27" ht="12" customHeight="1"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7:27" ht="12" customHeight="1"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7:27" ht="12" customHeight="1"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7:27" ht="12" customHeight="1"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7:27" ht="12" customHeight="1"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7:27" ht="12" customHeight="1"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7:27" ht="12" customHeight="1"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7:27" ht="12" customHeight="1"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7:27" ht="12" customHeight="1"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7:27" ht="12" customHeight="1"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7:27" ht="12" customHeight="1"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7:27" ht="12" customHeight="1"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7:27" ht="12" customHeight="1"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7:27" ht="12" customHeight="1"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7:27" ht="12" customHeight="1"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7:27" ht="12" customHeight="1"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7:27" ht="12" customHeight="1"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7:27" ht="12" customHeight="1"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7:27" ht="12" customHeight="1"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7:27" ht="12" customHeight="1"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7:27" ht="12" customHeight="1"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7:27" ht="12" customHeight="1"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7:27" ht="12" customHeight="1"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7:27" ht="12" customHeight="1"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7:27" ht="12" customHeight="1"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7:27" ht="12" customHeight="1"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7:27" ht="12" customHeight="1"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7:27" ht="12" customHeight="1"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7:27" ht="12" customHeight="1"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7:27" ht="12" customHeight="1"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7:27" ht="12" customHeight="1"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7:27" ht="12" customHeight="1"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7:27" ht="12" customHeight="1"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7:27" ht="12" customHeight="1"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7:27" ht="12" customHeight="1"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7:27" ht="12" customHeight="1"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7:27" ht="12" customHeight="1"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7:27" ht="12" customHeight="1"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7:27" ht="12" customHeight="1"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7:27" ht="12" customHeight="1"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7:27" ht="12" customHeight="1"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7:27" ht="12" customHeight="1"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7:27" ht="12" customHeight="1"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7:27" ht="12" customHeight="1"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7:27" ht="12" customHeight="1"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7:27" ht="12" customHeight="1"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7:27" ht="12" customHeight="1"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7:27" ht="12" customHeight="1"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7:27" ht="12" customHeight="1"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7:27" ht="12" customHeight="1"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7:27" ht="12" customHeight="1"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7:27" ht="12" customHeight="1"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7:27" ht="12" customHeight="1"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7:27" ht="12" customHeight="1"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7:27" ht="12" customHeight="1"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7:27" ht="12" customHeight="1"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7:27" ht="12" customHeight="1"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7:27" ht="12" customHeight="1"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7:27" ht="12" customHeight="1"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7:27" ht="12" customHeight="1"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7:27" ht="12" customHeight="1"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7:27" ht="12" customHeight="1"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7:27" ht="12" customHeight="1"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7:27" ht="12" customHeight="1"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7:27" ht="12" customHeight="1"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7:27" ht="12" customHeight="1"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7:27" ht="12" customHeight="1"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7:27" ht="12" customHeight="1"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7:27" ht="12" customHeight="1"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7:27" ht="12" customHeight="1"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7:27" ht="12" customHeight="1"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7:27" ht="12" customHeight="1"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7:27" ht="12" customHeight="1"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7:27" ht="12" customHeight="1"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7:27" ht="12" customHeight="1"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7:27" ht="12" customHeight="1"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7:27" ht="12" customHeight="1"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7:27" ht="12" customHeight="1"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7:27" ht="12" customHeight="1"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7:27" ht="12" customHeight="1"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7:27" ht="12" customHeight="1"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7:27" ht="12" customHeight="1"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7:27" ht="12" customHeight="1"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7:27" ht="12" customHeight="1"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7:27" ht="12" customHeight="1"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7:27" ht="12" customHeight="1"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7:27" ht="12" customHeight="1"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7:27" ht="12" customHeight="1"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7:27" ht="12" customHeight="1"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7:27" ht="12" customHeight="1"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7:27" ht="12" customHeight="1"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7:27" ht="12" customHeight="1"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7:27" ht="12" customHeight="1"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7:27" ht="12" customHeight="1"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7:27" ht="12" customHeight="1"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7:27" ht="12" customHeight="1"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7:27" ht="12" customHeight="1"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7:27" ht="12" customHeight="1"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7:27" ht="12" customHeight="1"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7:27" ht="12" customHeight="1"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7:27" ht="12" customHeight="1"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7:27" ht="12" customHeight="1"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7:27" ht="12" customHeight="1"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7:27" ht="12" customHeight="1"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7:27" ht="12" customHeight="1"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7:27" ht="12" customHeight="1"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7:27" ht="12" customHeight="1"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7:27" ht="12" customHeight="1"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7:27" ht="12" customHeight="1"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7:27" ht="12" customHeight="1"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7:27" ht="12" customHeight="1"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7:27" ht="12" customHeight="1"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7:27" ht="12" customHeight="1"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7:27" ht="12" customHeight="1"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7:27" ht="12" customHeight="1"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7:27" ht="12" customHeight="1"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7:27" ht="12" customHeight="1"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7:27" ht="12" customHeight="1"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7:27" ht="12" customHeight="1"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7:27" ht="12" customHeight="1"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7:27" ht="12" customHeight="1"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7:27" ht="12" customHeight="1"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7:27" ht="12" customHeight="1"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7:27" ht="12" customHeight="1"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7:27" ht="12" customHeight="1"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7:27" ht="12" customHeight="1"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7:27" ht="12" customHeight="1"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7:27" ht="12" customHeight="1"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7:27" ht="12" customHeight="1"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7:27" ht="12" customHeight="1"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7:27" ht="12" customHeight="1"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7:27" ht="12" customHeight="1"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7:27" ht="12" customHeight="1"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7:27" ht="12" customHeight="1"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7:27" ht="12" customHeight="1"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7:27" ht="12" customHeight="1"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7:27" ht="12" customHeight="1"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7:27" ht="12" customHeight="1"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7:27" ht="12" customHeight="1"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7:27" ht="12" customHeight="1"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7:27" ht="12" customHeight="1"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7:27" ht="12" customHeight="1"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7:27" ht="12" customHeight="1"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7:27" ht="12" customHeight="1"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7:27" ht="12" customHeight="1"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7:27" ht="12" customHeight="1"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7:27" ht="12" customHeight="1"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7:27" ht="12" customHeight="1"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7:27" ht="12" customHeight="1"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7:27" ht="12" customHeight="1"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7:27" ht="12" customHeight="1"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7:27" ht="12" customHeight="1"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7:27" ht="12" customHeight="1"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7:27" ht="12" customHeight="1"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7:27" ht="12" customHeight="1"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7:27" ht="12" customHeight="1"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7:27" ht="12" customHeight="1"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7:27" ht="12" customHeight="1"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7:27" ht="12" customHeight="1"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7:27" ht="12" customHeight="1"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7:27" ht="12" customHeight="1"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7:27" ht="12" customHeight="1"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7:27" ht="12" customHeight="1"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7:27" ht="12" customHeight="1"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7:27" ht="12" customHeight="1"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7:27" ht="12" customHeight="1"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7:27" ht="12" customHeight="1"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7:27" ht="12" customHeight="1"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7:27" ht="12" customHeight="1"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7:27" ht="12" customHeight="1"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7:27" ht="12" customHeight="1"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7:27" ht="12" customHeight="1"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7:27" ht="12" customHeight="1"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7:27" ht="12" customHeight="1"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7:27" ht="12" customHeight="1"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7:27" ht="12" customHeight="1"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7:27" ht="12" customHeight="1"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7:27" ht="12" customHeight="1"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7:27" ht="12" customHeight="1"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7:27" ht="12" customHeight="1"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7:27" ht="12" customHeight="1"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7:27" ht="12" customHeight="1"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7:27" ht="12" customHeight="1"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7:27" ht="12" customHeight="1"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7:27" ht="12" customHeight="1"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7:27" ht="12" customHeight="1"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7:27" ht="12" customHeight="1"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7:27" ht="12" customHeight="1"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7:27" ht="12" customHeight="1"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7:27" ht="12" customHeight="1"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7:27" ht="12" customHeight="1"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7:27" ht="12" customHeight="1"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7:27" ht="12" customHeight="1"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7:27" ht="12" customHeight="1"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7:27" ht="12" customHeight="1"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7:27" ht="12" customHeight="1"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7:27" ht="12" customHeight="1"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7:27" ht="12" customHeight="1"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7:27" ht="12" customHeight="1"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7:27" ht="12" customHeight="1"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7:27" ht="12" customHeight="1"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7:27" ht="12" customHeight="1"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7:27" ht="12" customHeight="1"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7:27" ht="12" customHeight="1"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7:27" ht="12" customHeight="1"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7:27" ht="12" customHeight="1"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7:27" ht="12" customHeight="1"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7:27" ht="12" customHeight="1"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7:27" ht="12" customHeight="1"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7:27" ht="12" customHeight="1"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7:27" ht="12" customHeight="1"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7:27" ht="12" customHeight="1"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7:27" ht="12" customHeight="1"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7:27" ht="12" customHeight="1"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7:27" ht="12" customHeight="1"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7:27" ht="12" customHeight="1"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7:27" ht="12" customHeight="1"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7:27" ht="12" customHeight="1"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7:27" ht="12" customHeight="1"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7:27" ht="12" customHeight="1"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7:27" ht="12" customHeight="1"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7:27" ht="12" customHeight="1"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7:27" ht="12" customHeight="1"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7:27" ht="12" customHeight="1"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7:27" ht="12" customHeight="1"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7:27" ht="12" customHeight="1"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7:27" ht="12" customHeight="1"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7:27" ht="12" customHeight="1"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7:27" ht="12" customHeight="1"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7:27" ht="12" customHeight="1"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7:27" ht="12" customHeight="1"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7:27" ht="12" customHeight="1"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7:27" ht="12" customHeight="1"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7:27" ht="12" customHeight="1"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7:27" ht="12" customHeight="1"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7:27" ht="12" customHeight="1"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7:27" ht="12" customHeight="1"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7:27" ht="12" customHeight="1"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7:27" ht="12" customHeight="1"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7:27" ht="12" customHeight="1"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7:27" ht="12" customHeight="1"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7:27" ht="12" customHeight="1"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7:27" ht="12" customHeight="1"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7:27" ht="12" customHeight="1"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7:27" ht="12" customHeight="1"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7:27" ht="12" customHeight="1"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7:27" ht="12" customHeight="1"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7:27" ht="12" customHeight="1"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7:27" ht="12" customHeight="1"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7:27" ht="12" customHeight="1"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7:27" ht="12" customHeight="1"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7:27" ht="12" customHeight="1"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7:27" ht="12" customHeight="1"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7:27" ht="12" customHeight="1"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7:27" ht="12" customHeight="1"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7:27" ht="12" customHeight="1"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7:27" ht="12" customHeight="1"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7:27" ht="12" customHeight="1"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7:27" ht="12" customHeight="1"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7:27" ht="12" customHeight="1"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7:27" ht="12" customHeight="1"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7:27" ht="12" customHeight="1"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7:27" ht="12" customHeight="1"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7:27" ht="12" customHeight="1"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7:27" ht="12" customHeight="1"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7:27" ht="12" customHeight="1"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7:27" ht="12" customHeight="1"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7:27" ht="12" customHeight="1"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7:27" ht="12" customHeight="1"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7:27" ht="12" customHeight="1"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7:27" ht="12" customHeight="1"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7:27" ht="12" customHeight="1"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7:27" ht="12" customHeight="1"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7:27" ht="12" customHeight="1"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7:27" ht="12" customHeight="1"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7:27" ht="12" customHeight="1"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7:27" ht="12" customHeight="1"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7:27" ht="12" customHeight="1"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7:27" ht="12" customHeight="1"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7:27" ht="12" customHeight="1"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7:27" ht="12" customHeight="1"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7:27" ht="12" customHeight="1"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7:27" ht="12" customHeight="1"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7:27" ht="12" customHeight="1"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7:27" ht="12" customHeight="1"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7:27" ht="12" customHeight="1"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7:27" ht="12" customHeight="1"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7:27" ht="12" customHeight="1"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7:27" ht="12" customHeight="1"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7:27" ht="12" customHeight="1"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7:27" ht="12" customHeight="1"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7:27" ht="12" customHeight="1"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7:27" ht="12" customHeight="1"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7:27" ht="12" customHeight="1"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7:27" ht="12" customHeight="1"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7:27" ht="12" customHeight="1"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7:27" ht="12" customHeight="1"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7:27" ht="12" customHeight="1"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7:27" ht="12" customHeight="1"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7:27" ht="12" customHeight="1"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7:27" ht="12" customHeight="1"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7:27" ht="12" customHeight="1"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7:27" ht="12" customHeight="1"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7:27" ht="12" customHeight="1"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7:27" ht="12" customHeight="1"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7:27" ht="12" customHeight="1"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7:27" ht="12" customHeight="1"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7:27" ht="12" customHeight="1"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7:27" ht="12" customHeight="1"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7:27" ht="12" customHeight="1"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7:27" ht="12" customHeight="1"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7:27" ht="12" customHeight="1"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7:27" ht="12" customHeight="1"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7:27" ht="12" customHeight="1"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7:27" ht="12" customHeight="1"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7:27" ht="12" customHeight="1"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7:27" ht="12" customHeight="1"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7:27" ht="12" customHeight="1"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7:27" ht="12" customHeight="1"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7:27" ht="12" customHeight="1"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7:27" ht="12" customHeight="1"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7:27" ht="12" customHeight="1"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7:27" ht="12" customHeight="1"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7:27" ht="12" customHeight="1"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7:27" ht="12" customHeight="1"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7:27" ht="12" customHeight="1"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7:27" ht="12" customHeight="1"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7:27" ht="12" customHeight="1"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7:27" ht="12" customHeight="1"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7:27" ht="12" customHeight="1"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7:27" ht="12" customHeight="1"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7:27" ht="12" customHeight="1"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7:27" ht="12" customHeight="1"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7:27" ht="12" customHeight="1"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7:27" ht="12" customHeight="1"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7:27" ht="12" customHeight="1"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7:27" ht="12" customHeight="1"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7:27" ht="12" customHeight="1"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7:27" ht="12" customHeight="1"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7:27" ht="12" customHeight="1"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7:27" ht="12" customHeight="1"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7:27" ht="12" customHeight="1"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7:27" ht="12" customHeight="1"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7:27" ht="12" customHeight="1"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7:27" ht="12" customHeight="1"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7:27" ht="12" customHeight="1"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7:27" ht="12" customHeight="1"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7:27" ht="12" customHeight="1"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7:27" ht="12" customHeight="1"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7:27" ht="12" customHeight="1"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7:27" ht="12" customHeight="1"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</sheetData>
  <sheetProtection/>
  <mergeCells count="13">
    <mergeCell ref="G7:H7"/>
    <mergeCell ref="I7:J7"/>
    <mergeCell ref="A4:P4"/>
    <mergeCell ref="K7:L7"/>
    <mergeCell ref="M7:N7"/>
    <mergeCell ref="O7:P7"/>
    <mergeCell ref="A2:P2"/>
    <mergeCell ref="A3:P3"/>
    <mergeCell ref="A6:A8"/>
    <mergeCell ref="B6:B8"/>
    <mergeCell ref="C6:D7"/>
    <mergeCell ref="E6:P6"/>
    <mergeCell ref="E7:F7"/>
  </mergeCells>
  <conditionalFormatting sqref="C10:P37">
    <cfRule type="cellIs" priority="1" dxfId="1" operator="equal" stopIfTrue="1">
      <formula>0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2016-08-16T07:17:21Z</cp:lastPrinted>
  <dcterms:created xsi:type="dcterms:W3CDTF">2011-07-25T07:03:44Z</dcterms:created>
  <dcterms:modified xsi:type="dcterms:W3CDTF">2017-08-22T11:18:59Z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7.2_2.2017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2209514</vt:i4>
  </property>
  <property fmtid="{D5CDD505-2E9C-101B-9397-08002B2CF9AE}" pid="7" name="Тип звіту">
    <vt:lpwstr>7.2. Результати перегляду апеляційними судами ухвал (постанов) місцевих судів у кримінальних справах</vt:lpwstr>
  </property>
  <property fmtid="{D5CDD505-2E9C-101B-9397-08002B2CF9AE}" pid="8" name="К.Cума">
    <vt:lpwstr>A81C98B0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3467739A</vt:lpwstr>
  </property>
  <property fmtid="{D5CDD505-2E9C-101B-9397-08002B2CF9AE}" pid="16" name="Версія БД">
    <vt:lpwstr>3.19.0.1578</vt:lpwstr>
  </property>
</Properties>
</file>